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<sst xmlns="http://schemas.openxmlformats.org/spreadsheetml/2006/main" count="385" uniqueCount="251">
  <si>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</si>
  <si>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</si>
  <si>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</si>
  <si>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</si>
  <si>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</si>
  <si>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</si>
  <si>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</si>
  <si>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</si>
  <si>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</si>
  <si>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</si>
  <si>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</si>
  <si>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</si>
  <si>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</si>
  <si>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</si>
  <si>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</si>
  <si>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</si>
  <si>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</si>
  <si>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</si>
  <si>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</si>
  <si>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</si>
  <si>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</si>
  <si>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</si>
  <si>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</si>
  <si>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</si>
  <si>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</si>
  <si>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</si>
  <si>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</si>
  <si>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</si>
  <si>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</si>
  <si>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</si>
  <si>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</si>
  <si>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</si>
  <si>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</si>
  <si>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</si>
  <si>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</si>
  <si>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</si>
  <si>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</si>
  <si>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</si>
  <si>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</si>
  <si>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</si>
  <si>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</si>
  <si>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</si>
  <si>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</si>
  <si>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</si>
  <si>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</si>
  <si>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</si>
  <si>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</si>
  <si>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</si>
  <si>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</si>
  <si>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</si>
  <si>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</si>
  <si>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</si>
  <si>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</si>
  <si>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</si>
  <si>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</si>
  <si>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</si>
  <si>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</si>
  <si>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</si>
  <si>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</si>
  <si>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</si>
  <si>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</si>
  <si>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</si>
  <si>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</si>
  <si>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</si>
  <si>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</si>
  <si>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</si>
  <si>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</si>
  <si>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</si>
  <si>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</si>
  <si>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</si>
  <si>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</si>
  <si>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</si>
  <si>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</si>
  <si>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</si>
  <si>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</si>
  <si>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</si>
  <si>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</si>
  <si>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</si>
  <si>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</si>
  <si>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</si>
  <si>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</si>
  <si>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</si>
  <si>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</si>
  <si>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</si>
  <si>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</si>
  <si>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</si>
  <si>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</si>
  <si>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</si>
  <si>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</si>
  <si>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</si>
  <si>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</si>
  <si>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</si>
  <si>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</si>
  <si>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</si>
  <si>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</si>
  <si>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</si>
  <si>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</si>
  <si>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</si>
  <si>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</si>
  <si>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</si>
  <si>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</si>
  <si>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</si>
  <si>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</si>
  <si>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</si>
  <si>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</si>
  <si>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</si>
  <si>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</si>
  <si>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</si>
  <si>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</si>
  <si>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</si>
  <si>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</si>
  <si>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</si>
  <si>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</si>
  <si>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</si>
  <si>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</si>
  <si>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</si>
  <si>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</si>
  <si>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</si>
  <si>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</si>
  <si>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</si>
  <si>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</si>
  <si>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</si>
  <si>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</si>
  <si>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</si>
  <si>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</si>
  <si>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</si>
  <si>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</si>
  <si>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</si>
  <si>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</si>
  <si>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</si>
  <si>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</si>
  <si>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</si>
  <si>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</si>
  <si>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</si>
  <si>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</si>
  <si>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</si>
  <si>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</si>
  <si>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</si>
  <si>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</si>
  <si>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</si>
  <si>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</si>
  <si>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</si>
  <si>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</si>
  <si>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</si>
  <si>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</si>
  <si>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</si>
  <si>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</si>
  <si>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</si>
  <si>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</si>
  <si>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</si>
  <si>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</si>
  <si>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</si>
  <si>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</si>
  <si>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</si>
  <si>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</si>
  <si>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</si>
  <si>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</si>
  <si>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</si>
  <si>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</si>
  <si>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</si>
  <si>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</si>
  <si>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</si>
  <si>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</si>
  <si>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</si>
  <si>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</si>
  <si>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</si>
  <si>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</si>
  <si>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</si>
  <si>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</si>
  <si>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</si>
  <si>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</si>
  <si>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</si>
  <si>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</si>
  <si>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</si>
  <si>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</si>
  <si>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</si>
  <si>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</si>
  <si>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</si>
  <si>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</si>
  <si>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</si>
  <si>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</si>
  <si>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</si>
  <si>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</si>
  <si>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</si>
  <si>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</si>
  <si>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</si>
  <si>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</si>
  <si>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</si>
  <si>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</si>
  <si>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</si>
  <si>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</si>
  <si>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</si>
  <si>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</si>
  <si>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</si>
  <si>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</si>
  <si>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</si>
  <si>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</si>
  <si>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</si>
  <si>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</si>
  <si>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</si>
  <si>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</si>
  <si>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</si>
  <si>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</si>
  <si>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</si>
  <si>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</si>
  <si>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</si>
  <si>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</si>
  <si>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</si>
  <si>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</si>
  <si>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</si>
  <si>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</si>
  <si>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</si>
  <si>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</si>
  <si>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</si>
  <si>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</si>
  <si>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</si>
  <si>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</si>
  <si>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</si>
  <si>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</si>
  <si>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</si>
  <si>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</si>
  <si>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</si>
  <si>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</si>
  <si>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</si>
  <si>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</si>
  <si>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</si>
  <si>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</si>
  <si>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</si>
  <si>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</si>
  <si>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</si>
  <si>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</si>
  <si>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</si>
  <si>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</si>
  <si>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</si>
  <si>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</si>
  <si>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</si>
  <si>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</si>
  <si>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</si>
  <si>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</si>
  <si>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</si>
  <si>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</si>
  <si>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</si>
  <si>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</si>
  <si>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</si>
  <si>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</si>
  <si>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</si>
  <si>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Văn bản số 88/QĐ-SXD ngày 18/10/2021 của Sở Xây dựng tỉnh Lai Châu</t>
  </si>
  <si>
    <t>…</t>
  </si>
  <si>
    <t>Khu vực III
(TP.Lai Châu)</t>
  </si>
  <si>
    <t>Khu vực IV
(các huyện còn lại)</t>
  </si>
  <si>
    <t>(Công bố kèm QĐ số 89/QĐ-SXD ngày 19/10/2021 về Bảng giá ca máy &amp; TBTC XDCT tỉnh Lai Châu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</si>
</sst>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B2" sqref="B2:I2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7" width="8.59765625" style="1" customWidth="1"/>
    <col min="8" max="8" width="10.09765625" style="1" bestFit="1" customWidth="1"/>
    <col min="9" max="9" width="11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244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246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247</v>
      </c>
      <c r="H6" s="6" t="s">
        <v>248</v>
      </c>
      <c r="I6" s="17" t="s">
        <v>249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139473.68421052632</v>
      </c>
      <c r="I9" s="51">
        <f t="shared" si="0"/>
        <v>144736.84210526315</v>
      </c>
      <c r="N9" s="52">
        <f>ROUND(IF($N$8=1,$G9,IF($N$8=2,$H9,IF($N$8=3,$I9,IF($N$8=4,$J9,IF($N$8=5,$K9,IF($N$8=6,$L9)))))),1)</f>
        <v>139473.7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164578.94736842104</v>
      </c>
      <c r="I10" s="51">
        <f t="shared" si="0"/>
        <v>170789.47368421053</v>
      </c>
      <c r="N10" s="52">
        <f aca="true" t="shared" si="1" ref="N10:N48">ROUND(IF($N$8=1,$G10,IF($N$8=2,$H10,IF($N$8=3,$I10,IF($N$8=4,$J10,IF($N$8=5,$K10,IF($N$8=6,$L10)))))),1)</f>
        <v>164578.9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179223.68421052632</v>
      </c>
      <c r="I11" s="51">
        <f t="shared" si="0"/>
        <v>185986.84210526315</v>
      </c>
      <c r="N11" s="52">
        <f t="shared" si="1"/>
        <v>179223.7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193868.42105263157</v>
      </c>
      <c r="I12" s="51">
        <f t="shared" si="0"/>
        <v>201184.2105263158</v>
      </c>
      <c r="N12" s="52">
        <f t="shared" si="1"/>
        <v>193868.4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212000</v>
      </c>
      <c r="I13" s="13">
        <v>220000</v>
      </c>
      <c r="J13" s="24"/>
      <c r="K13" s="24"/>
      <c r="L13" s="24"/>
      <c r="N13" s="52">
        <f t="shared" si="1"/>
        <v>212000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230131.57894736843</v>
      </c>
      <c r="I14" s="51">
        <f t="shared" si="0"/>
        <v>238815.7894736842</v>
      </c>
      <c r="N14" s="52">
        <f t="shared" si="1"/>
        <v>230131.6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250355.26315789475</v>
      </c>
      <c r="I15" s="51">
        <f t="shared" si="0"/>
        <v>259802.63157894736</v>
      </c>
      <c r="N15" s="52">
        <f t="shared" si="1"/>
        <v>250355.3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270578.94736842107</v>
      </c>
      <c r="I16" s="51">
        <f t="shared" si="0"/>
        <v>280789.4736842105</v>
      </c>
      <c r="N16" s="52">
        <f t="shared" si="1"/>
        <v>270578.9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320789.4736842105</v>
      </c>
      <c r="I17" s="51">
        <f t="shared" si="0"/>
        <v>332894.7368421052</v>
      </c>
      <c r="N17" s="52">
        <f t="shared" si="1"/>
        <v>320789.5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377973.6842105263</v>
      </c>
      <c r="I18" s="51">
        <f t="shared" si="0"/>
        <v>392236.84210526315</v>
      </c>
      <c r="N18" s="52">
        <f t="shared" si="1"/>
        <v>377973.7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146052.63157894736</v>
      </c>
      <c r="I19" s="51">
        <f t="shared" si="2"/>
        <v>148947.36842105264</v>
      </c>
      <c r="N19" s="52">
        <f t="shared" si="1"/>
        <v>146052.6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172342.1052631579</v>
      </c>
      <c r="I20" s="51">
        <f t="shared" si="2"/>
        <v>175757.8947368421</v>
      </c>
      <c r="N20" s="52">
        <f t="shared" si="1"/>
        <v>172342.1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187677.63157894736</v>
      </c>
      <c r="I21" s="51">
        <f t="shared" si="2"/>
        <v>191397.36842105264</v>
      </c>
      <c r="N21" s="52">
        <f t="shared" si="1"/>
        <v>187677.6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203013.15789473683</v>
      </c>
      <c r="I22" s="51">
        <f t="shared" si="2"/>
        <v>207036.84210526315</v>
      </c>
      <c r="N22" s="52">
        <f t="shared" si="1"/>
        <v>203013.2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222000</v>
      </c>
      <c r="I23" s="12">
        <v>226400</v>
      </c>
      <c r="J23" s="24"/>
      <c r="K23" s="24"/>
      <c r="L23" s="24"/>
      <c r="N23" s="52">
        <f t="shared" si="1"/>
        <v>222000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240986.84210526315</v>
      </c>
      <c r="I24" s="51">
        <f t="shared" si="3"/>
        <v>245763.15789473683</v>
      </c>
      <c r="N24" s="52">
        <f t="shared" si="1"/>
        <v>240986.8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262164.4736842105</v>
      </c>
      <c r="I25" s="51">
        <f t="shared" si="3"/>
        <v>267360.5263157895</v>
      </c>
      <c r="N25" s="52">
        <f t="shared" si="1"/>
        <v>262164.5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283342.10526315786</v>
      </c>
      <c r="I26" s="51">
        <f t="shared" si="3"/>
        <v>288957.8947368421</v>
      </c>
      <c r="N26" s="52">
        <f t="shared" si="1"/>
        <v>283342.1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335921.05263157893</v>
      </c>
      <c r="I27" s="51">
        <f t="shared" si="3"/>
        <v>342578.947368421</v>
      </c>
      <c r="N27" s="52">
        <f t="shared" si="1"/>
        <v>335921.1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395802.63157894736</v>
      </c>
      <c r="I28" s="51">
        <f t="shared" si="3"/>
        <v>403647.36842105264</v>
      </c>
      <c r="N28" s="52">
        <f t="shared" si="1"/>
        <v>395802.6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151315.7894736842</v>
      </c>
      <c r="I29" s="51">
        <f t="shared" si="4"/>
        <v>154605.26315789475</v>
      </c>
      <c r="N29" s="52">
        <f t="shared" si="1"/>
        <v>151315.8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178552.63157894736</v>
      </c>
      <c r="I30" s="51">
        <f t="shared" si="4"/>
        <v>182434.2105263158</v>
      </c>
      <c r="N30" s="52">
        <f t="shared" si="1"/>
        <v>178552.6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194440.7894736842</v>
      </c>
      <c r="I31" s="51">
        <f t="shared" si="4"/>
        <v>198667.76315789475</v>
      </c>
      <c r="N31" s="52">
        <f t="shared" si="1"/>
        <v>194440.8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210328.94736842104</v>
      </c>
      <c r="I32" s="51">
        <f t="shared" si="4"/>
        <v>214901.31578947368</v>
      </c>
      <c r="N32" s="52">
        <f t="shared" si="1"/>
        <v>210328.9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230000</v>
      </c>
      <c r="I33" s="12">
        <v>235000</v>
      </c>
      <c r="J33" s="24"/>
      <c r="K33" s="24"/>
      <c r="L33" s="24"/>
      <c r="N33" s="52">
        <f t="shared" si="1"/>
        <v>230000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249671.05263157893</v>
      </c>
      <c r="I34" s="51">
        <f t="shared" si="5"/>
        <v>255098.68421052632</v>
      </c>
      <c r="N34" s="52">
        <f t="shared" si="1"/>
        <v>249671.1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271611.84210526315</v>
      </c>
      <c r="I35" s="51">
        <f t="shared" si="5"/>
        <v>277516.44736842107</v>
      </c>
      <c r="N35" s="52">
        <f t="shared" si="1"/>
        <v>271611.8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293552.63157894736</v>
      </c>
      <c r="I36" s="51">
        <f t="shared" si="5"/>
        <v>299934.2105263158</v>
      </c>
      <c r="N36" s="52">
        <f t="shared" si="1"/>
        <v>293552.6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348026.3157894737</v>
      </c>
      <c r="I37" s="51">
        <f t="shared" si="5"/>
        <v>355592.10526315786</v>
      </c>
      <c r="N37" s="52">
        <f t="shared" si="1"/>
        <v>348026.3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410065.7894736842</v>
      </c>
      <c r="I38" s="51">
        <f t="shared" si="5"/>
        <v>418980.2631578947</v>
      </c>
      <c r="N38" s="52">
        <f t="shared" si="1"/>
        <v>410065.8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152960.52631578947</v>
      </c>
      <c r="I39" s="51">
        <f t="shared" si="6"/>
        <v>154934.2105263158</v>
      </c>
      <c r="N39" s="52">
        <f t="shared" si="1"/>
        <v>152960.5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180493.42105263157</v>
      </c>
      <c r="I40" s="51">
        <f t="shared" si="6"/>
        <v>182822.36842105264</v>
      </c>
      <c r="N40" s="52">
        <f t="shared" si="1"/>
        <v>180493.4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196554.27631578947</v>
      </c>
      <c r="I41" s="51">
        <f t="shared" si="6"/>
        <v>199090.4605263158</v>
      </c>
      <c r="N41" s="52">
        <f t="shared" si="1"/>
        <v>196554.3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212615.13157894736</v>
      </c>
      <c r="I42" s="51">
        <f t="shared" si="6"/>
        <v>215358.55263157893</v>
      </c>
      <c r="N42" s="52">
        <f t="shared" si="1"/>
        <v>212615.1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232500</v>
      </c>
      <c r="I43" s="12">
        <v>235500</v>
      </c>
      <c r="J43" s="24"/>
      <c r="K43" s="24"/>
      <c r="L43" s="24"/>
      <c r="N43" s="52">
        <f t="shared" si="1"/>
        <v>232500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252384.86842105264</v>
      </c>
      <c r="I44" s="51">
        <f t="shared" si="7"/>
        <v>255641.44736842104</v>
      </c>
      <c r="N44" s="52">
        <f t="shared" si="1"/>
        <v>252384.9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274564.1447368421</v>
      </c>
      <c r="I45" s="51">
        <f t="shared" si="7"/>
        <v>278106.90789473685</v>
      </c>
      <c r="N45" s="52">
        <f t="shared" si="1"/>
        <v>274564.1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296743.4210526316</v>
      </c>
      <c r="I46" s="51">
        <f t="shared" si="7"/>
        <v>300572.36842105264</v>
      </c>
      <c r="N46" s="52">
        <f t="shared" si="1"/>
        <v>296743.4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351809.2105263158</v>
      </c>
      <c r="I47" s="51">
        <f t="shared" si="7"/>
        <v>356348.6842105263</v>
      </c>
      <c r="N47" s="52">
        <f t="shared" si="1"/>
        <v>351809.2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414523.0263157895</v>
      </c>
      <c r="I48" s="51">
        <f t="shared" si="7"/>
        <v>419871.7105263158</v>
      </c>
      <c r="N48" s="52">
        <f t="shared" si="1"/>
        <v>414523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197033.89830508476</v>
      </c>
      <c r="I49" s="51">
        <f>I$50*$F49/$F$50</f>
        <v>199576.2711864407</v>
      </c>
      <c r="N49" s="52">
        <f aca="true" t="shared" si="8" ref="N49:N95">ROUND(IF($N$8=1,$G49,IF($N$8=2,$H49,IF($N$8=3,$I49,IF($N$8=4,$J49,IF($N$8=5,$K49,IF($N$8=6,$L49)))))),1)</f>
        <v>197033.9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232500</v>
      </c>
      <c r="I50" s="12">
        <v>235500</v>
      </c>
      <c r="N50" s="52">
        <f t="shared" si="8"/>
        <v>232500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275847.4576271187</v>
      </c>
      <c r="I51" s="51">
        <f t="shared" si="9"/>
        <v>279406.77966101695</v>
      </c>
      <c r="N51" s="52">
        <f t="shared" si="8"/>
        <v>275847.5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325105.9322033898</v>
      </c>
      <c r="I52" s="51">
        <f t="shared" si="9"/>
        <v>329300.8474576271</v>
      </c>
      <c r="N52" s="52">
        <f t="shared" si="8"/>
        <v>325105.9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221428.57142857145</v>
      </c>
      <c r="I53" s="51">
        <f t="shared" si="10"/>
        <v>228571.42857142858</v>
      </c>
      <c r="N53" s="52">
        <f t="shared" si="8"/>
        <v>221428.6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250214.28571428568</v>
      </c>
      <c r="I54" s="51">
        <f t="shared" si="10"/>
        <v>258285.71428571426</v>
      </c>
      <c r="N54" s="52">
        <f t="shared" si="8"/>
        <v>250214.3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279000</v>
      </c>
      <c r="I55" s="51">
        <f>I$56*$F55/$F$56</f>
        <v>288000</v>
      </c>
      <c r="N55" s="52">
        <f t="shared" si="8"/>
        <v>279000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310000</v>
      </c>
      <c r="I56" s="13">
        <v>320000</v>
      </c>
      <c r="J56" s="22"/>
      <c r="K56" s="22"/>
      <c r="L56" s="22"/>
      <c r="N56" s="52">
        <f t="shared" si="8"/>
        <v>310000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338785.7142857143</v>
      </c>
      <c r="I57" s="51">
        <f t="shared" si="11"/>
        <v>349714.28571428574</v>
      </c>
      <c r="N57" s="52">
        <f t="shared" si="8"/>
        <v>338785.7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367571.4285714286</v>
      </c>
      <c r="I58" s="51">
        <f t="shared" si="11"/>
        <v>379428.5714285715</v>
      </c>
      <c r="N58" s="52">
        <f t="shared" si="8"/>
        <v>367571.4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396357.1428571429</v>
      </c>
      <c r="I59" s="51">
        <f t="shared" si="11"/>
        <v>409142.85714285716</v>
      </c>
      <c r="N59" s="52">
        <f t="shared" si="8"/>
        <v>396357.1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427357.1428571429</v>
      </c>
      <c r="I60" s="68">
        <f t="shared" si="11"/>
        <v>441142.85714285716</v>
      </c>
      <c r="N60" s="52">
        <f t="shared" si="8"/>
        <v>427357.1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221428.57142857145</v>
      </c>
      <c r="I61" s="68">
        <f t="shared" si="12"/>
        <v>228571.42857142858</v>
      </c>
      <c r="N61" s="52">
        <f t="shared" si="8"/>
        <v>221428.6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250214.28571428568</v>
      </c>
      <c r="I62" s="68">
        <f t="shared" si="12"/>
        <v>258285.71428571426</v>
      </c>
      <c r="N62" s="52">
        <f t="shared" si="8"/>
        <v>250214.3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279000</v>
      </c>
      <c r="I63" s="68">
        <f t="shared" si="12"/>
        <v>288000</v>
      </c>
      <c r="N63" s="52">
        <f t="shared" si="8"/>
        <v>279000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310000</v>
      </c>
      <c r="I64" s="13">
        <v>320000</v>
      </c>
      <c r="J64" s="22"/>
      <c r="K64" s="22"/>
      <c r="L64" s="22"/>
      <c r="N64" s="52">
        <f t="shared" si="8"/>
        <v>310000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338785.7142857143</v>
      </c>
      <c r="I65" s="68">
        <f>I$64*$F65/$F$64</f>
        <v>349714.28571428574</v>
      </c>
      <c r="N65" s="52">
        <f t="shared" si="8"/>
        <v>338785.7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367571.4285714286</v>
      </c>
      <c r="I66" s="68">
        <f t="shared" si="13"/>
        <v>379428.5714285715</v>
      </c>
      <c r="N66" s="52">
        <f t="shared" si="8"/>
        <v>367571.4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396357.1428571429</v>
      </c>
      <c r="I67" s="68">
        <f>I$64*$F67/$F$64</f>
        <v>409142.85714285716</v>
      </c>
      <c r="N67" s="52">
        <f t="shared" si="8"/>
        <v>396357.1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427357.1428571429</v>
      </c>
      <c r="I68" s="68">
        <f>I$64*$F68/$F$64</f>
        <v>441142.85714285716</v>
      </c>
      <c r="N68" s="52">
        <f t="shared" si="8"/>
        <v>427357.1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221428.57142857145</v>
      </c>
      <c r="I69" s="68">
        <f t="shared" si="14"/>
        <v>228571.42857142858</v>
      </c>
      <c r="N69" s="52">
        <f t="shared" si="8"/>
        <v>221428.6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250214.28571428568</v>
      </c>
      <c r="I70" s="68">
        <f t="shared" si="14"/>
        <v>258285.71428571426</v>
      </c>
      <c r="N70" s="52">
        <f t="shared" si="8"/>
        <v>250214.3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279000</v>
      </c>
      <c r="I71" s="68">
        <f t="shared" si="14"/>
        <v>288000</v>
      </c>
      <c r="N71" s="52">
        <f t="shared" si="8"/>
        <v>279000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310000</v>
      </c>
      <c r="I72" s="13">
        <v>320000</v>
      </c>
      <c r="J72" s="22"/>
      <c r="K72" s="22"/>
      <c r="L72" s="22"/>
      <c r="N72" s="52">
        <f t="shared" si="8"/>
        <v>310000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338785.7142857143</v>
      </c>
      <c r="I73" s="68">
        <f t="shared" si="15"/>
        <v>349714.28571428574</v>
      </c>
      <c r="N73" s="52">
        <f t="shared" si="8"/>
        <v>338785.7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367571.4285714286</v>
      </c>
      <c r="I74" s="68">
        <f t="shared" si="15"/>
        <v>379428.5714285715</v>
      </c>
      <c r="N74" s="52">
        <f t="shared" si="8"/>
        <v>367571.4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396357.1428571429</v>
      </c>
      <c r="I75" s="68">
        <f t="shared" si="15"/>
        <v>409142.85714285716</v>
      </c>
      <c r="N75" s="52">
        <f t="shared" si="8"/>
        <v>396357.1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427357.1428571429</v>
      </c>
      <c r="I76" s="68">
        <f>I$72*$F76/$F$72</f>
        <v>441142.85714285716</v>
      </c>
      <c r="N76" s="52">
        <f t="shared" si="8"/>
        <v>427357.1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221428.57142857145</v>
      </c>
      <c r="I77" s="68">
        <f t="shared" si="16"/>
        <v>228571.42857142858</v>
      </c>
      <c r="N77" s="52">
        <f t="shared" si="8"/>
        <v>221428.6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250214.28571428568</v>
      </c>
      <c r="I78" s="68">
        <f t="shared" si="16"/>
        <v>258285.71428571426</v>
      </c>
      <c r="N78" s="52">
        <f t="shared" si="8"/>
        <v>250214.3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279000</v>
      </c>
      <c r="I79" s="68">
        <f t="shared" si="16"/>
        <v>288000</v>
      </c>
      <c r="N79" s="52">
        <f t="shared" si="8"/>
        <v>279000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310000</v>
      </c>
      <c r="I80" s="13">
        <v>320000</v>
      </c>
      <c r="J80" s="22"/>
      <c r="K80" s="22"/>
      <c r="L80" s="22"/>
      <c r="N80" s="52">
        <f t="shared" si="8"/>
        <v>310000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338785.7142857143</v>
      </c>
      <c r="I81" s="68">
        <f aca="true" t="shared" si="17" ref="H81:I84">I$80*$F81/$F$80</f>
        <v>349714.28571428574</v>
      </c>
      <c r="N81" s="52">
        <f t="shared" si="8"/>
        <v>338785.7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367571.4285714286</v>
      </c>
      <c r="I82" s="68">
        <f t="shared" si="17"/>
        <v>379428.5714285715</v>
      </c>
      <c r="N82" s="52">
        <f t="shared" si="8"/>
        <v>367571.4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396357.1428571429</v>
      </c>
      <c r="I83" s="68">
        <f t="shared" si="17"/>
        <v>409142.85714285716</v>
      </c>
      <c r="N83" s="52">
        <f t="shared" si="8"/>
        <v>396357.1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427357.1428571429</v>
      </c>
      <c r="I84" s="68">
        <f>I$80*$F84/$F$80</f>
        <v>441142.85714285716</v>
      </c>
      <c r="N84" s="52">
        <f t="shared" si="8"/>
        <v>427357.1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221428.57142857145</v>
      </c>
      <c r="I85" s="68">
        <f t="shared" si="18"/>
        <v>228571.42857142858</v>
      </c>
      <c r="N85" s="52">
        <f t="shared" si="8"/>
        <v>221428.6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250214.28571428568</v>
      </c>
      <c r="I86" s="68">
        <f t="shared" si="18"/>
        <v>258285.71428571426</v>
      </c>
      <c r="N86" s="52">
        <f t="shared" si="8"/>
        <v>250214.3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279000</v>
      </c>
      <c r="I87" s="68">
        <f t="shared" si="18"/>
        <v>288000</v>
      </c>
      <c r="N87" s="52">
        <f t="shared" si="8"/>
        <v>279000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310000</v>
      </c>
      <c r="I88" s="13">
        <v>320000</v>
      </c>
      <c r="J88" s="22"/>
      <c r="K88" s="22"/>
      <c r="L88" s="22"/>
      <c r="N88" s="52">
        <f t="shared" si="8"/>
        <v>310000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338785.7142857143</v>
      </c>
      <c r="I89" s="68">
        <f aca="true" t="shared" si="19" ref="H89:I92">I$88*$F89/$F$88</f>
        <v>349714.28571428574</v>
      </c>
      <c r="N89" s="52">
        <f t="shared" si="8"/>
        <v>338785.7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367571.4285714286</v>
      </c>
      <c r="I90" s="68">
        <f t="shared" si="19"/>
        <v>379428.5714285715</v>
      </c>
      <c r="N90" s="52">
        <f t="shared" si="8"/>
        <v>367571.4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396357.1428571429</v>
      </c>
      <c r="I91" s="68">
        <f t="shared" si="19"/>
        <v>409142.85714285716</v>
      </c>
      <c r="N91" s="52">
        <f t="shared" si="8"/>
        <v>396357.1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427357.1428571429</v>
      </c>
      <c r="I92" s="68">
        <f>I$88*$F92/$F$88</f>
        <v>441142.85714285716</v>
      </c>
      <c r="N92" s="52">
        <f t="shared" si="8"/>
        <v>427357.1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484615.3846153846</v>
      </c>
      <c r="I93" s="68">
        <f>I$94*$F93/$F$94</f>
        <v>460576.92307692306</v>
      </c>
      <c r="N93" s="52">
        <f t="shared" si="8"/>
        <v>484615.4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504000</v>
      </c>
      <c r="I94" s="13">
        <v>479000</v>
      </c>
      <c r="J94" s="22"/>
      <c r="K94" s="22"/>
      <c r="L94" s="22"/>
      <c r="N94" s="52">
        <f t="shared" si="8"/>
        <v>504000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523384.6153846154</v>
      </c>
      <c r="I95" s="68">
        <f>I$94*$F95/$F$94</f>
        <v>497423.07692307694</v>
      </c>
      <c r="N95" s="52">
        <f t="shared" si="8"/>
        <v>523384.6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360487.80487804883</v>
      </c>
      <c r="I104" s="68">
        <f>I$105*$F104/$F$105</f>
        <v>342439.0243902439</v>
      </c>
      <c r="N104" s="52">
        <f t="shared" si="20"/>
        <v>360487.8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369500</v>
      </c>
      <c r="I105" s="13">
        <v>351000</v>
      </c>
      <c r="J105" s="22"/>
      <c r="K105" s="22"/>
      <c r="L105" s="22"/>
      <c r="N105" s="52">
        <f t="shared" si="20"/>
        <v>369500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378512.1951219512</v>
      </c>
      <c r="I106" s="68">
        <f>I$105*$F106/$F$105</f>
        <v>359560.97560975613</v>
      </c>
      <c r="N106" s="52">
        <f t="shared" si="20"/>
        <v>378512.2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360487.80487804883</v>
      </c>
      <c r="I107" s="68">
        <f>I$108*$F107/$F$108</f>
        <v>342439.0243902439</v>
      </c>
      <c r="N107" s="52">
        <f t="shared" si="20"/>
        <v>360487.8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369500</v>
      </c>
      <c r="I108" s="13">
        <v>351000</v>
      </c>
      <c r="J108" s="22"/>
      <c r="K108" s="22"/>
      <c r="L108" s="22"/>
      <c r="N108" s="52">
        <f t="shared" si="20"/>
        <v>369500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378512.1951219512</v>
      </c>
      <c r="I109" s="68">
        <f>I$108*$F109/$F$108</f>
        <v>359560.97560975613</v>
      </c>
      <c r="N109" s="52">
        <f t="shared" si="20"/>
        <v>378512.2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122</v>
      </c>
      <c r="B114" s="93">
        <v>4</v>
      </c>
      <c r="C114" s="94" t="s">
        <v>241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115</v>
      </c>
      <c r="B118" s="93">
        <v>5</v>
      </c>
      <c r="C118" s="94" t="s">
        <v>242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287378.640776699</v>
      </c>
      <c r="I118" s="89">
        <f>I$119*$F118/$F$119</f>
        <v>271844.66019417474</v>
      </c>
      <c r="N118" s="52">
        <f t="shared" si="20"/>
        <v>287378.6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296000</v>
      </c>
      <c r="I119" s="13">
        <v>280000</v>
      </c>
      <c r="J119" s="22"/>
      <c r="K119" s="22"/>
      <c r="L119" s="22"/>
      <c r="N119" s="52">
        <f t="shared" si="20"/>
        <v>296000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304621.35922330094</v>
      </c>
      <c r="I120" s="89">
        <f>I$119*$F120/$F$119</f>
        <v>288155.33980582526</v>
      </c>
      <c r="N120" s="52">
        <f t="shared" si="20"/>
        <v>304621.4</v>
      </c>
    </row>
    <row r="121" spans="1:14" ht="22.5" customHeight="1">
      <c r="A121" s="22" t="s">
        <v>238</v>
      </c>
      <c r="B121" s="93">
        <v>6</v>
      </c>
      <c r="C121" s="94" t="s">
        <v>243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509545.45454545453</v>
      </c>
      <c r="I124" s="68">
        <f>I$125*$F124/$F$125</f>
        <v>486818.18181818177</v>
      </c>
      <c r="N124" s="52">
        <f t="shared" si="20"/>
        <v>509545.5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560500</v>
      </c>
      <c r="I125" s="13">
        <v>535500</v>
      </c>
      <c r="J125" s="22"/>
      <c r="K125" s="22"/>
      <c r="L125" s="22"/>
      <c r="N125" s="52">
        <f t="shared" si="20"/>
        <v>560500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631836.3636363635</v>
      </c>
      <c r="I126" s="68">
        <f t="shared" si="24"/>
        <v>603654.5454545454</v>
      </c>
      <c r="N126" s="52">
        <f t="shared" si="20"/>
        <v>631836.4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708268.1818181818</v>
      </c>
      <c r="I127" s="68">
        <f t="shared" si="24"/>
        <v>676677.2727272727</v>
      </c>
      <c r="N127" s="52">
        <f t="shared" si="20"/>
        <v>708268.2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526291.0798122066</v>
      </c>
      <c r="I128" s="68">
        <f t="shared" si="25"/>
        <v>502816.90140845074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526291.1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560500</v>
      </c>
      <c r="I129" s="13">
        <v>535500</v>
      </c>
      <c r="J129" s="22"/>
      <c r="K129" s="22"/>
      <c r="L129" s="22"/>
      <c r="N129" s="52">
        <f t="shared" si="20"/>
        <v>560500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594708.9201877933</v>
      </c>
      <c r="I130" s="68">
        <f>I$129*$F130/$F$129</f>
        <v>568183.0985915493</v>
      </c>
      <c r="N130" s="52">
        <f t="shared" si="20"/>
        <v>594708.9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526291.0798122066</v>
      </c>
      <c r="I131" s="68">
        <f>I$132*$F131/$F$132</f>
        <v>502816.90140845074</v>
      </c>
      <c r="N131" s="52">
        <f t="shared" si="20"/>
        <v>526291.1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560500</v>
      </c>
      <c r="I132" s="13">
        <v>535500</v>
      </c>
      <c r="J132" s="22"/>
      <c r="K132" s="22"/>
      <c r="L132" s="22"/>
      <c r="N132" s="52">
        <f t="shared" si="20"/>
        <v>560500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594708.9201877933</v>
      </c>
      <c r="I133" s="21">
        <f>I$132*$F133/$F$132</f>
        <v>568183.0985915493</v>
      </c>
      <c r="N133" s="85">
        <f t="shared" si="20"/>
        <v>594708.9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8.75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245</v>
      </c>
      <c r="E141" s="26" t="s">
        <v>53</v>
      </c>
      <c r="F141" s="36">
        <v>19200</v>
      </c>
      <c r="G141" s="55">
        <v>1.02</v>
      </c>
      <c r="H141" s="57">
        <f>F141*G141</f>
        <v>19584</v>
      </c>
      <c r="K141" s="73"/>
      <c r="L141" s="73"/>
      <c r="N141" s="76">
        <f>ROUND(F141,1)</f>
        <v>19200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19200</v>
      </c>
      <c r="G151" s="55">
        <v>1.02</v>
      </c>
      <c r="H151" s="57">
        <f>F151*G151</f>
        <v>19584</v>
      </c>
      <c r="K151" s="73"/>
      <c r="L151" s="73"/>
      <c r="N151" s="76">
        <f>ROUND(F151,1)</f>
        <v>19200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2021-11-04T02:51:53Z</dcterms:modified>
  <cp:category/>
  <cp:version/>
  <cp:contentType/>
  <cp:contentStatus/>
</cp:coreProperties>
</file>